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920" activeTab="1"/>
  </bookViews>
  <sheets>
    <sheet name="Straight Formulas" sheetId="1" r:id="rId1"/>
    <sheet name="Normalized Tap Arrays" sheetId="2" r:id="rId2"/>
  </sheets>
  <definedNames>
    <definedName name="_xlnm.Print_Area" localSheetId="1">'Normalized Tap Arrays'!$A$1:$O$28</definedName>
    <definedName name="_xlnm.Print_Area" localSheetId="0">'Straight Formulas'!$A$1:$H$32</definedName>
  </definedNames>
  <calcPr fullCalcOnLoad="1"/>
</workbook>
</file>

<file path=xl/sharedStrings.xml><?xml version="1.0" encoding="utf-8"?>
<sst xmlns="http://schemas.openxmlformats.org/spreadsheetml/2006/main" count="48" uniqueCount="31">
  <si>
    <t>2D Gaussian Distribution [G(x, y)]</t>
  </si>
  <si>
    <t>x</t>
  </si>
  <si>
    <t>y</t>
  </si>
  <si>
    <r>
      <t>Σ</t>
    </r>
    <r>
      <rPr>
        <b/>
        <vertAlign val="subscript"/>
        <sz val="10"/>
        <rFont val="Arial"/>
        <family val="2"/>
      </rPr>
      <t>HBlur</t>
    </r>
    <r>
      <rPr>
        <b/>
        <sz val="10"/>
        <rFont val="Arial"/>
        <family val="2"/>
      </rPr>
      <t xml:space="preserve"> =</t>
    </r>
  </si>
  <si>
    <r>
      <t>Σ</t>
    </r>
    <r>
      <rPr>
        <b/>
        <vertAlign val="subscript"/>
        <sz val="10"/>
        <rFont val="Arial"/>
        <family val="2"/>
      </rPr>
      <t>HVBlur</t>
    </r>
    <r>
      <rPr>
        <b/>
        <sz val="10"/>
        <rFont val="Arial"/>
        <family val="2"/>
      </rPr>
      <t xml:space="preserve"> =</t>
    </r>
  </si>
  <si>
    <r>
      <t>Dist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= </t>
    </r>
  </si>
  <si>
    <r>
      <t xml:space="preserve">9-tap, </t>
    </r>
    <r>
      <rPr>
        <i/>
        <sz val="10"/>
        <rFont val="Arial"/>
        <family val="2"/>
      </rPr>
      <t>σ</t>
    </r>
    <r>
      <rPr>
        <b/>
        <sz val="10"/>
        <rFont val="Arial"/>
        <family val="2"/>
      </rPr>
      <t xml:space="preserve"> = </t>
    </r>
  </si>
  <si>
    <r>
      <t xml:space="preserve">7-tap, </t>
    </r>
    <r>
      <rPr>
        <i/>
        <sz val="10"/>
        <rFont val="Arial"/>
        <family val="2"/>
      </rPr>
      <t>σ</t>
    </r>
    <r>
      <rPr>
        <b/>
        <sz val="10"/>
        <rFont val="Arial"/>
        <family val="2"/>
      </rPr>
      <t xml:space="preserve"> = </t>
    </r>
  </si>
  <si>
    <r>
      <t xml:space="preserve">5-tap, </t>
    </r>
    <r>
      <rPr>
        <i/>
        <sz val="10"/>
        <rFont val="Arial"/>
        <family val="2"/>
      </rPr>
      <t>σ</t>
    </r>
    <r>
      <rPr>
        <b/>
        <sz val="10"/>
        <rFont val="Arial"/>
        <family val="2"/>
      </rPr>
      <t xml:space="preserve"> = </t>
    </r>
  </si>
  <si>
    <r>
      <t>Σ</t>
    </r>
    <r>
      <rPr>
        <b/>
        <vertAlign val="subscript"/>
        <sz val="10"/>
        <rFont val="Arial"/>
        <family val="2"/>
      </rPr>
      <t>HBlur</t>
    </r>
    <r>
      <rPr>
        <b/>
        <sz val="10"/>
        <rFont val="Arial"/>
        <family val="2"/>
      </rPr>
      <t>' =</t>
    </r>
  </si>
  <si>
    <r>
      <t>Σ</t>
    </r>
    <r>
      <rPr>
        <b/>
        <vertAlign val="subscript"/>
        <sz val="10"/>
        <rFont val="Arial"/>
        <family val="2"/>
      </rPr>
      <t>HVBlur</t>
    </r>
    <r>
      <rPr>
        <b/>
        <sz val="10"/>
        <rFont val="Arial"/>
        <family val="2"/>
      </rPr>
      <t>' =</t>
    </r>
  </si>
  <si>
    <t>Sampling Grid</t>
  </si>
  <si>
    <r>
      <t xml:space="preserve">Weight </t>
    </r>
    <r>
      <rPr>
        <b/>
        <sz val="10"/>
        <rFont val="Arial"/>
        <family val="2"/>
      </rPr>
      <t>=</t>
    </r>
  </si>
  <si>
    <r>
      <t>Weight</t>
    </r>
    <r>
      <rPr>
        <sz val="10"/>
        <rFont val="Arial"/>
        <family val="2"/>
      </rPr>
      <t>'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</si>
  <si>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r>
      <t>AugFactor</t>
    </r>
    <r>
      <rPr>
        <b/>
        <sz val="10"/>
        <rFont val="Arial"/>
        <family val="2"/>
      </rPr>
      <t xml:space="preserve"> =</t>
    </r>
  </si>
  <si>
    <t>Inner Matrix : 5x5</t>
  </si>
  <si>
    <t>Outer Matrix : 7x7</t>
  </si>
  <si>
    <t>Standard Deviation (σ) [for both]</t>
  </si>
  <si>
    <r>
      <t xml:space="preserve">  Complexity : </t>
    </r>
    <r>
      <rPr>
        <b/>
        <i/>
        <sz val="10"/>
        <rFont val="Arial"/>
        <family val="2"/>
      </rPr>
      <t>O</t>
    </r>
    <r>
      <rPr>
        <b/>
        <sz val="10"/>
        <rFont val="Arial"/>
        <family val="2"/>
      </rPr>
      <t>(2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) for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samples</t>
    </r>
  </si>
  <si>
    <r>
      <t xml:space="preserve">Complexity : </t>
    </r>
    <r>
      <rPr>
        <b/>
        <i/>
        <sz val="10"/>
        <rFont val="Arial"/>
        <family val="2"/>
      </rPr>
      <t>O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²) for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samples</t>
    </r>
  </si>
  <si>
    <r>
      <t xml:space="preserve"> 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: Distance to pixel</t>
    </r>
  </si>
  <si>
    <r>
      <t xml:space="preserve"> </t>
    </r>
    <r>
      <rPr>
        <i/>
        <sz val="10"/>
        <rFont val="Arial"/>
        <family val="2"/>
      </rPr>
      <t>G(x)</t>
    </r>
    <r>
      <rPr>
        <sz val="10"/>
        <rFont val="Arial"/>
        <family val="0"/>
      </rPr>
      <t xml:space="preserve"> : Tap weight at distance </t>
    </r>
    <r>
      <rPr>
        <i/>
        <sz val="10"/>
        <rFont val="Arial"/>
        <family val="2"/>
      </rPr>
      <t>x</t>
    </r>
  </si>
  <si>
    <t>1D Distr. [G(x)]</t>
  </si>
  <si>
    <r>
      <t>• Σ</t>
    </r>
    <r>
      <rPr>
        <vertAlign val="subscript"/>
        <sz val="10"/>
        <rFont val="Arial"/>
        <family val="2"/>
      </rPr>
      <t>HBlur</t>
    </r>
    <r>
      <rPr>
        <sz val="10"/>
        <rFont val="Arial"/>
        <family val="2"/>
      </rPr>
      <t xml:space="preserve"> : The value of the sampled pixel after the first pass (horizontal)</t>
    </r>
  </si>
  <si>
    <r>
      <t>• Σ</t>
    </r>
    <r>
      <rPr>
        <vertAlign val="subscript"/>
        <sz val="10"/>
        <rFont val="Arial"/>
        <family val="2"/>
      </rPr>
      <t>HVBlur</t>
    </r>
    <r>
      <rPr>
        <sz val="10"/>
        <rFont val="Arial"/>
        <family val="2"/>
      </rPr>
      <t xml:space="preserve"> : The value of the sampled pixel after the second pass (vertical)</t>
    </r>
  </si>
  <si>
    <r>
      <t xml:space="preserve">• </t>
    </r>
    <r>
      <rPr>
        <i/>
        <sz val="10"/>
        <rFont val="Arial"/>
        <family val="2"/>
      </rPr>
      <t>AugFactor</t>
    </r>
    <r>
      <rPr>
        <sz val="10"/>
        <rFont val="Arial"/>
        <family val="0"/>
      </rPr>
      <t xml:space="preserve"> : The inverse of ΣHBlur, or how much is missing to get the expected value</t>
    </r>
  </si>
  <si>
    <r>
      <t xml:space="preserve">• </t>
    </r>
    <r>
      <rPr>
        <i/>
        <sz val="10"/>
        <rFont val="Arial"/>
        <family val="2"/>
      </rPr>
      <t>foo</t>
    </r>
    <r>
      <rPr>
        <sz val="10"/>
        <rFont val="Arial"/>
        <family val="2"/>
      </rPr>
      <t>'</t>
    </r>
    <r>
      <rPr>
        <sz val="10"/>
        <rFont val="Arial"/>
        <family val="0"/>
      </rPr>
      <t xml:space="preserve"> : </t>
    </r>
    <r>
      <rPr>
        <i/>
        <sz val="10"/>
        <rFont val="Arial"/>
        <family val="2"/>
      </rPr>
      <t>foo</t>
    </r>
    <r>
      <rPr>
        <sz val="10"/>
        <rFont val="Arial"/>
        <family val="0"/>
      </rPr>
      <t xml:space="preserve"> with the AugFactor applied</t>
    </r>
  </si>
  <si>
    <r>
      <t xml:space="preserve">• </t>
    </r>
    <r>
      <rPr>
        <i/>
        <sz val="10"/>
        <rFont val="Arial"/>
        <family val="2"/>
      </rPr>
      <t>σ</t>
    </r>
    <r>
      <rPr>
        <sz val="10"/>
        <rFont val="Arial"/>
        <family val="0"/>
      </rPr>
      <t xml:space="preserve"> defines the blur strength (but also requires more taps)</t>
    </r>
  </si>
  <si>
    <r>
      <t>• Using a single dimension implies two passes; horizontally</t>
    </r>
    <r>
      <rPr>
        <sz val="10"/>
        <rFont val="Arial"/>
        <family val="0"/>
      </rPr>
      <t>, then vertically</t>
    </r>
  </si>
  <si>
    <t>Notes :</t>
  </si>
  <si>
    <r>
      <t xml:space="preserve">• </t>
    </r>
    <r>
      <rPr>
        <i/>
        <sz val="10"/>
        <rFont val="Arial"/>
        <family val="2"/>
      </rPr>
      <t>σ</t>
    </r>
    <r>
      <rPr>
        <sz val="10"/>
        <rFont val="Arial"/>
        <family val="2"/>
      </rPr>
      <t xml:space="preserve"> are </t>
    </r>
    <r>
      <rPr>
        <sz val="10"/>
        <rFont val="Arial"/>
        <family val="0"/>
      </rPr>
      <t xml:space="preserve">hand-tuned so that the last </t>
    </r>
    <r>
      <rPr>
        <i/>
        <sz val="10"/>
        <rFont val="Arial"/>
        <family val="2"/>
      </rPr>
      <t>Weight</t>
    </r>
    <r>
      <rPr>
        <sz val="10"/>
        <rFont val="Arial"/>
        <family val="0"/>
      </rPr>
      <t xml:space="preserve">' is closest to the last </t>
    </r>
    <r>
      <rPr>
        <i/>
        <sz val="10"/>
        <rFont val="Arial"/>
        <family val="2"/>
      </rPr>
      <t>Weight</t>
    </r>
    <r>
      <rPr>
        <sz val="10"/>
        <rFont val="Arial"/>
        <family val="0"/>
      </rPr>
      <t>' of a 5-tap for σ = 1</t>
    </r>
  </si>
</sst>
</file>

<file path=xl/styles.xml><?xml version="1.0" encoding="utf-8"?>
<styleSheet xmlns="http://schemas.openxmlformats.org/spreadsheetml/2006/main">
  <numFmts count="1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0.0000000000"/>
    <numFmt numFmtId="165" formatCode="0.000000000000000"/>
    <numFmt numFmtId="166" formatCode="0.000000000000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0" fillId="0" borderId="0" xfId="0" applyNumberFormat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28</xdr:row>
      <xdr:rowOff>19050</xdr:rowOff>
    </xdr:from>
    <xdr:to>
      <xdr:col>3</xdr:col>
      <xdr:colOff>276225</xdr:colOff>
      <xdr:row>31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57725"/>
          <a:ext cx="20288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57150</xdr:rowOff>
    </xdr:from>
    <xdr:to>
      <xdr:col>4</xdr:col>
      <xdr:colOff>133350</xdr:colOff>
      <xdr:row>3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150"/>
          <a:ext cx="17145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H32" sqref="A1:H32"/>
    </sheetView>
  </sheetViews>
  <sheetFormatPr defaultColWidth="9.140625" defaultRowHeight="12.75"/>
  <cols>
    <col min="1" max="1" width="3.00390625" style="2" bestFit="1" customWidth="1"/>
    <col min="2" max="2" width="14.00390625" style="1" bestFit="1" customWidth="1"/>
    <col min="3" max="3" width="12.57421875" style="0" bestFit="1" customWidth="1"/>
    <col min="4" max="4" width="13.28125" style="3" customWidth="1"/>
    <col min="5" max="12" width="13.28125" style="0" customWidth="1"/>
  </cols>
  <sheetData>
    <row r="1" spans="1:2" ht="13.5" thickBot="1">
      <c r="A1" s="10" t="s">
        <v>1</v>
      </c>
      <c r="B1" s="9" t="s">
        <v>22</v>
      </c>
    </row>
    <row r="2" spans="1:6" ht="12.75">
      <c r="A2" s="8">
        <v>0</v>
      </c>
      <c r="B2" s="65">
        <f>(1/(SQRT(2*PI())*$E$14))*EXP(-(POWER(A2,2)/(2*POWER($E$14,2))))</f>
        <v>0.3989422804014327</v>
      </c>
      <c r="F2" s="32"/>
    </row>
    <row r="3" spans="1:2" ht="12.75">
      <c r="A3" s="5">
        <v>1</v>
      </c>
      <c r="B3" s="7">
        <f>(1/(SQRT(2*PI())*$E$14))*EXP(-(POWER(A3,2)/(2*POWER($E$14,2))))</f>
        <v>0.24197072451914337</v>
      </c>
    </row>
    <row r="4" spans="1:2" ht="15.75" customHeight="1">
      <c r="A4" s="5">
        <v>2</v>
      </c>
      <c r="B4" s="7">
        <f>(1/(SQRT(2*PI())*$E$14))*EXP(-(POWER(A4,2)/(2*POWER($E$14,2))))</f>
        <v>0.05399096651318806</v>
      </c>
    </row>
    <row r="5" spans="1:9" ht="12.75">
      <c r="A5" s="5">
        <v>3</v>
      </c>
      <c r="B5" s="7">
        <f>(1/(SQRT(2*PI())*$E$14))*EXP(-(POWER(A5,2)/(2*POWER($E$14,2))))</f>
        <v>0.0044318484119380075</v>
      </c>
      <c r="G5" s="20"/>
      <c r="H5" s="20"/>
      <c r="I5" s="20"/>
    </row>
    <row r="6" spans="1:9" ht="12.75">
      <c r="A6" s="5">
        <v>4</v>
      </c>
      <c r="B6" s="7">
        <f>(1/(SQRT(2*PI())*$E$14))*EXP(-(POWER(A6,2)/(2*POWER($E$14,2))))</f>
        <v>0.00013383022576488537</v>
      </c>
      <c r="C6" s="4" t="s">
        <v>18</v>
      </c>
      <c r="G6" s="20"/>
      <c r="H6" s="20"/>
      <c r="I6" s="20"/>
    </row>
    <row r="7" spans="1:9" ht="12.75">
      <c r="A7" s="5">
        <v>5</v>
      </c>
      <c r="B7" s="7">
        <f>(1/(SQRT(2*PI())*$E$14))*EXP(-(POWER(A7,2)/(2*POWER($E$14,2))))</f>
        <v>1.4867195147342977E-06</v>
      </c>
      <c r="G7" s="20"/>
      <c r="H7" s="20"/>
      <c r="I7" s="20"/>
    </row>
    <row r="8" spans="1:10" ht="12.75">
      <c r="A8" s="5">
        <v>6</v>
      </c>
      <c r="B8" s="7">
        <f>(1/(SQRT(2*PI())*$E$14))*EXP(-(POWER(A8,2)/(2*POWER($E$14,2))))</f>
        <v>6.075882849823286E-09</v>
      </c>
      <c r="C8" t="s">
        <v>20</v>
      </c>
      <c r="G8" s="20"/>
      <c r="H8" s="20"/>
      <c r="I8" s="46"/>
      <c r="J8" s="41"/>
    </row>
    <row r="9" spans="1:10" ht="12.75">
      <c r="A9" s="5">
        <v>7</v>
      </c>
      <c r="B9" s="7">
        <f>(1/(SQRT(2*PI())*$E$14))*EXP(-(POWER(A9,2)/(2*POWER($E$14,2))))</f>
        <v>9.134720408364594E-12</v>
      </c>
      <c r="C9" t="s">
        <v>21</v>
      </c>
      <c r="G9" s="20"/>
      <c r="H9" s="20"/>
      <c r="I9" s="20"/>
      <c r="J9" s="1"/>
    </row>
    <row r="10" spans="1:9" ht="12.75">
      <c r="A10" s="5">
        <v>8</v>
      </c>
      <c r="B10" s="7">
        <f>(1/(SQRT(2*PI())*$E$14))*EXP(-(POWER(A10,2)/(2*POWER($E$14,2))))</f>
        <v>5.052271083536893E-15</v>
      </c>
      <c r="H10" s="20"/>
      <c r="I10" s="20"/>
    </row>
    <row r="11" spans="1:10" ht="12.75">
      <c r="A11" s="5">
        <v>9</v>
      </c>
      <c r="B11" s="7">
        <f>(1/(SQRT(2*PI())*$E$14))*EXP(-(POWER(A11,2)/(2*POWER($E$14,2))))</f>
        <v>1.0279773571668917E-18</v>
      </c>
      <c r="H11" s="17"/>
      <c r="I11" s="36"/>
      <c r="J11" s="1"/>
    </row>
    <row r="12" spans="1:10" ht="13.5" thickBot="1">
      <c r="A12" s="5">
        <v>10</v>
      </c>
      <c r="B12" s="7">
        <f>(1/(SQRT(2*PI())*$E$14))*EXP(-(POWER(A12,2)/(2*POWER($E$14,2))))</f>
        <v>7.69459862670642E-23</v>
      </c>
      <c r="G12" s="42"/>
      <c r="H12" s="20"/>
      <c r="I12" s="6"/>
      <c r="J12" s="1"/>
    </row>
    <row r="13" spans="1:9" ht="13.5" thickBot="1">
      <c r="A13" s="5">
        <v>11</v>
      </c>
      <c r="B13" s="7">
        <f>(1/(SQRT(2*PI())*$E$14))*EXP(-(POWER(A13,2)/(2*POWER($E$14,2))))</f>
        <v>2.1188192535093538E-27</v>
      </c>
      <c r="D13" s="11"/>
      <c r="E13" s="12" t="s">
        <v>17</v>
      </c>
      <c r="F13" s="13"/>
      <c r="G13" s="62"/>
      <c r="H13" s="63"/>
      <c r="I13" s="6"/>
    </row>
    <row r="14" spans="1:10" ht="12.75">
      <c r="A14" s="5">
        <v>12</v>
      </c>
      <c r="B14" s="7">
        <f>(1/(SQRT(2*PI())*$E$14))*EXP(-(POWER(A14,2)/(2*POWER($E$14,2))))</f>
        <v>2.1463837356630605E-32</v>
      </c>
      <c r="D14" s="14"/>
      <c r="E14" s="15">
        <v>1</v>
      </c>
      <c r="F14" s="16"/>
      <c r="G14" s="36"/>
      <c r="H14" s="17"/>
      <c r="I14" s="36"/>
      <c r="J14" s="1"/>
    </row>
    <row r="15" spans="1:12" ht="12.75">
      <c r="A15" s="5">
        <v>13</v>
      </c>
      <c r="B15" s="7">
        <f>(1/(SQRT(2*PI())*$E$14))*EXP(-(POWER(A15,2)/(2*POWER($E$14,2))))</f>
        <v>7.998827757006813E-38</v>
      </c>
      <c r="D15" s="37"/>
      <c r="E15" s="42"/>
      <c r="F15" s="42"/>
      <c r="G15" s="42"/>
      <c r="H15" s="20"/>
      <c r="I15" s="6"/>
      <c r="J15" s="1"/>
      <c r="K15" s="20"/>
      <c r="L15" s="20"/>
    </row>
    <row r="16" spans="1:12" ht="12.75">
      <c r="A16" s="5">
        <v>14</v>
      </c>
      <c r="B16" s="7">
        <f>(1/(SQRT(2*PI())*$E$14))*EXP(-(POWER(A16,2)/(2*POWER($E$14,2))))</f>
        <v>1.0966065593889713E-43</v>
      </c>
      <c r="D16" s="62"/>
      <c r="E16" s="20"/>
      <c r="F16" s="63"/>
      <c r="G16" s="62"/>
      <c r="H16" s="63"/>
      <c r="I16" s="6"/>
      <c r="K16" s="20"/>
      <c r="L16" s="20"/>
    </row>
    <row r="17" spans="1:12" ht="12.75">
      <c r="A17" s="5">
        <v>15</v>
      </c>
      <c r="B17" s="7">
        <f>(1/(SQRT(2*PI())*$E$14))*EXP(-(POWER(A17,2)/(2*POWER($E$14,2))))</f>
        <v>5.530709549844416E-50</v>
      </c>
      <c r="D17" s="36"/>
      <c r="E17" s="36"/>
      <c r="F17" s="36"/>
      <c r="G17" s="36"/>
      <c r="H17" s="36"/>
      <c r="I17" s="36"/>
      <c r="J17" s="20"/>
      <c r="K17" s="20"/>
      <c r="L17" s="20"/>
    </row>
    <row r="18" spans="4:12" ht="13.5" thickBot="1">
      <c r="D18" s="37"/>
      <c r="E18" s="42"/>
      <c r="F18" s="42"/>
      <c r="G18" s="42"/>
      <c r="H18" s="42"/>
      <c r="I18" s="36"/>
      <c r="J18" s="40"/>
      <c r="K18" s="36"/>
      <c r="L18" s="20"/>
    </row>
    <row r="19" spans="1:12" ht="13.5" thickBot="1">
      <c r="A19" s="22" t="s">
        <v>2</v>
      </c>
      <c r="B19" s="18"/>
      <c r="C19" s="19"/>
      <c r="D19" s="19"/>
      <c r="E19" s="24" t="s">
        <v>0</v>
      </c>
      <c r="F19" s="19"/>
      <c r="G19" s="19"/>
      <c r="H19" s="21"/>
      <c r="L19" s="20"/>
    </row>
    <row r="20" spans="1:12" ht="12.75">
      <c r="A20" s="25">
        <v>3</v>
      </c>
      <c r="B20" s="33">
        <f>(1/(2*PI()*POWER($E$14,2)))*EXP(-((POWER($A20,2)+POWER(B$27,2))/(2*POWER($E$14,2))))</f>
        <v>1.964128034639744E-05</v>
      </c>
      <c r="C20" s="33">
        <f>(1/(2*PI()*POWER($E$14,2)))*EXP(-((POWER($A20,2)+POWER(C$27,2))/(2*POWER($E$14,2))))</f>
        <v>0.0002392797792004706</v>
      </c>
      <c r="D20" s="33">
        <f>(1/(2*PI()*POWER($E$14,2)))*EXP(-((POWER($A20,2)+POWER(D$27,2))/(2*POWER($E$14,2))))</f>
        <v>0.0010723775711956546</v>
      </c>
      <c r="E20" s="33">
        <f>(1/(2*PI()*POWER($E$14,2)))*EXP(-((POWER($A20,2)+POWER(E$27,2))/(2*POWER($E$14,2))))</f>
        <v>0.0017680517118520167</v>
      </c>
      <c r="F20" s="33">
        <f>(1/(2*PI()*POWER($E$14,2)))*EXP(-((POWER($A20,2)+POWER(F$27,2))/(2*POWER($E$14,2))))</f>
        <v>0.0010723775711956546</v>
      </c>
      <c r="G20" s="33">
        <f>(1/(2*PI()*POWER($E$14,2)))*EXP(-((POWER($A20,2)+POWER(G$27,2))/(2*POWER($E$14,2))))</f>
        <v>0.0002392797792004706</v>
      </c>
      <c r="H20" s="33">
        <f>(1/(2*PI()*POWER($E$14,2)))*EXP(-((POWER($A20,2)+POWER(H$27,2))/(2*POWER($E$14,2))))</f>
        <v>1.964128034639744E-05</v>
      </c>
      <c r="L20" s="36"/>
    </row>
    <row r="21" spans="1:12" ht="12.75">
      <c r="A21" s="26">
        <v>2</v>
      </c>
      <c r="B21" s="33">
        <f>(1/(2*PI()*POWER($E$14,2)))*EXP(-((POWER($A21,2)+POWER(B$27,2))/(2*POWER($E$14,2))))</f>
        <v>0.0002392797792004706</v>
      </c>
      <c r="C21" s="34">
        <f>(1/(2*PI()*POWER($E$14,2)))*EXP(-((POWER($A21,2)+POWER(C$27,2))/(2*POWER($E$14,2))))</f>
        <v>0.0029150244650281935</v>
      </c>
      <c r="D21" s="34">
        <f>(1/(2*PI()*POWER($E$14,2)))*EXP(-((POWER($A21,2)+POWER(D$27,2))/(2*POWER($E$14,2))))</f>
        <v>0.013064233284684921</v>
      </c>
      <c r="E21" s="34">
        <f>(1/(2*PI()*POWER($E$14,2)))*EXP(-((POWER($A21,2)+POWER(E$27,2))/(2*POWER($E$14,2))))</f>
        <v>0.021539279301848634</v>
      </c>
      <c r="F21" s="34">
        <f>(1/(2*PI()*POWER($E$14,2)))*EXP(-((POWER($A21,2)+POWER(F$27,2))/(2*POWER($E$14,2))))</f>
        <v>0.013064233284684921</v>
      </c>
      <c r="G21" s="34">
        <f>(1/(2*PI()*POWER($E$14,2)))*EXP(-((POWER($A21,2)+POWER(G$27,2))/(2*POWER($E$14,2))))</f>
        <v>0.0029150244650281935</v>
      </c>
      <c r="H21" s="33">
        <f>(1/(2*PI()*POWER($E$14,2)))*EXP(-((POWER($A21,2)+POWER(H$27,2))/(2*POWER($E$14,2))))</f>
        <v>0.0002392797792004706</v>
      </c>
      <c r="L21" s="39"/>
    </row>
    <row r="22" spans="1:13" ht="12.75">
      <c r="A22" s="26">
        <v>1</v>
      </c>
      <c r="B22" s="33">
        <f>(1/(2*PI()*POWER($E$14,2)))*EXP(-((POWER($A22,2)+POWER(B$27,2))/(2*POWER($E$14,2))))</f>
        <v>0.0010723775711956546</v>
      </c>
      <c r="C22" s="34">
        <f>(1/(2*PI()*POWER($E$14,2)))*EXP(-((POWER($A22,2)+POWER(C$27,2))/(2*POWER($E$14,2))))</f>
        <v>0.013064233284684921</v>
      </c>
      <c r="D22" s="34">
        <f>(1/(2*PI()*POWER($E$14,2)))*EXP(-((POWER($A22,2)+POWER(D$27,2))/(2*POWER($E$14,2))))</f>
        <v>0.05854983152431917</v>
      </c>
      <c r="E22" s="34">
        <f>(1/(2*PI()*POWER($E$14,2)))*EXP(-((POWER($A22,2)+POWER(E$27,2))/(2*POWER($E$14,2))))</f>
        <v>0.09653235263005391</v>
      </c>
      <c r="F22" s="34">
        <f>(1/(2*PI()*POWER($E$14,2)))*EXP(-((POWER($A22,2)+POWER(F$27,2))/(2*POWER($E$14,2))))</f>
        <v>0.05854983152431917</v>
      </c>
      <c r="G22" s="34">
        <f>(1/(2*PI()*POWER($E$14,2)))*EXP(-((POWER($A22,2)+POWER(G$27,2))/(2*POWER($E$14,2))))</f>
        <v>0.013064233284684921</v>
      </c>
      <c r="H22" s="33">
        <f>(1/(2*PI()*POWER($E$14,2)))*EXP(-((POWER($A22,2)+POWER(H$27,2))/(2*POWER($E$14,2))))</f>
        <v>0.0010723775711956546</v>
      </c>
      <c r="M22" s="20"/>
    </row>
    <row r="23" spans="1:8" ht="12.75">
      <c r="A23" s="26">
        <v>0</v>
      </c>
      <c r="B23" s="33">
        <f>(1/(2*PI()*POWER($E$14,2)))*EXP(-((POWER($A23,2)+POWER(B$27,2))/(2*POWER($E$14,2))))</f>
        <v>0.0017680517118520167</v>
      </c>
      <c r="C23" s="34">
        <f>(1/(2*PI()*POWER($E$14,2)))*EXP(-((POWER($A23,2)+POWER(C$27,2))/(2*POWER($E$14,2))))</f>
        <v>0.021539279301848634</v>
      </c>
      <c r="D23" s="34">
        <f>(1/(2*PI()*POWER($E$14,2)))*EXP(-((POWER($A23,2)+POWER(D$27,2))/(2*POWER($E$14,2))))</f>
        <v>0.09653235263005391</v>
      </c>
      <c r="E23" s="35">
        <f>(1/(2*PI()*POWER($E$14,2)))*EXP(-((POWER($A23,2)+POWER(E$27,2))/(2*POWER($E$14,2))))</f>
        <v>0.15915494309189535</v>
      </c>
      <c r="F23" s="34">
        <f>(1/(2*PI()*POWER($E$14,2)))*EXP(-((POWER($A23,2)+POWER(F$27,2))/(2*POWER($E$14,2))))</f>
        <v>0.09653235263005391</v>
      </c>
      <c r="G23" s="34">
        <f>(1/(2*PI()*POWER($E$14,2)))*EXP(-((POWER($A23,2)+POWER(G$27,2))/(2*POWER($E$14,2))))</f>
        <v>0.021539279301848634</v>
      </c>
      <c r="H23" s="33">
        <f>(1/(2*PI()*POWER($E$14,2)))*EXP(-((POWER($A23,2)+POWER(H$27,2))/(2*POWER($E$14,2))))</f>
        <v>0.0017680517118520167</v>
      </c>
    </row>
    <row r="24" spans="1:12" ht="12.75">
      <c r="A24" s="26">
        <v>1</v>
      </c>
      <c r="B24" s="33">
        <f>(1/(2*PI()*POWER($E$14,2)))*EXP(-((POWER($A24,2)+POWER(B$27,2))/(2*POWER($E$14,2))))</f>
        <v>0.0010723775711956546</v>
      </c>
      <c r="C24" s="34">
        <f>(1/(2*PI()*POWER($E$14,2)))*EXP(-((POWER($A24,2)+POWER(C$27,2))/(2*POWER($E$14,2))))</f>
        <v>0.013064233284684921</v>
      </c>
      <c r="D24" s="34">
        <f>(1/(2*PI()*POWER($E$14,2)))*EXP(-((POWER($A24,2)+POWER(D$27,2))/(2*POWER($E$14,2))))</f>
        <v>0.05854983152431917</v>
      </c>
      <c r="E24" s="34">
        <f>(1/(2*PI()*POWER($E$14,2)))*EXP(-((POWER($A24,2)+POWER(E$27,2))/(2*POWER($E$14,2))))</f>
        <v>0.09653235263005391</v>
      </c>
      <c r="F24" s="34">
        <f>(1/(2*PI()*POWER($E$14,2)))*EXP(-((POWER($A24,2)+POWER(F$27,2))/(2*POWER($E$14,2))))</f>
        <v>0.05854983152431917</v>
      </c>
      <c r="G24" s="34">
        <f>(1/(2*PI()*POWER($E$14,2)))*EXP(-((POWER($A24,2)+POWER(G$27,2))/(2*POWER($E$14,2))))</f>
        <v>0.013064233284684921</v>
      </c>
      <c r="H24" s="33">
        <f>(1/(2*PI()*POWER($E$14,2)))*EXP(-((POWER($A24,2)+POWER(H$27,2))/(2*POWER($E$14,2))))</f>
        <v>0.0010723775711956546</v>
      </c>
      <c r="L24" s="20"/>
    </row>
    <row r="25" spans="1:8" ht="12.75">
      <c r="A25" s="26">
        <v>2</v>
      </c>
      <c r="B25" s="33">
        <f>(1/(2*PI()*POWER($E$14,2)))*EXP(-((POWER($A25,2)+POWER(B$27,2))/(2*POWER($E$14,2))))</f>
        <v>0.0002392797792004706</v>
      </c>
      <c r="C25" s="34">
        <f>(1/(2*PI()*POWER($E$14,2)))*EXP(-((POWER($A25,2)+POWER(C$27,2))/(2*POWER($E$14,2))))</f>
        <v>0.0029150244650281935</v>
      </c>
      <c r="D25" s="34">
        <f>(1/(2*PI()*POWER($E$14,2)))*EXP(-((POWER($A25,2)+POWER(D$27,2))/(2*POWER($E$14,2))))</f>
        <v>0.013064233284684921</v>
      </c>
      <c r="E25" s="34">
        <f>(1/(2*PI()*POWER($E$14,2)))*EXP(-((POWER($A25,2)+POWER(E$27,2))/(2*POWER($E$14,2))))</f>
        <v>0.021539279301848634</v>
      </c>
      <c r="F25" s="34">
        <f>(1/(2*PI()*POWER($E$14,2)))*EXP(-((POWER($A25,2)+POWER(F$27,2))/(2*POWER($E$14,2))))</f>
        <v>0.013064233284684921</v>
      </c>
      <c r="G25" s="34">
        <f>(1/(2*PI()*POWER($E$14,2)))*EXP(-((POWER($A25,2)+POWER(G$27,2))/(2*POWER($E$14,2))))</f>
        <v>0.0029150244650281935</v>
      </c>
      <c r="H25" s="33">
        <f>(1/(2*PI()*POWER($E$14,2)))*EXP(-((POWER($A25,2)+POWER(H$27,2))/(2*POWER($E$14,2))))</f>
        <v>0.0002392797792004706</v>
      </c>
    </row>
    <row r="26" spans="1:8" ht="13.5" thickBot="1">
      <c r="A26" s="27">
        <v>3</v>
      </c>
      <c r="B26" s="33">
        <f>(1/(2*PI()*POWER($E$14,2)))*EXP(-((POWER($A26,2)+POWER(B$27,2))/(2*POWER($E$14,2))))</f>
        <v>1.964128034639744E-05</v>
      </c>
      <c r="C26" s="33">
        <f>(1/(2*PI()*POWER($E$14,2)))*EXP(-((POWER($A26,2)+POWER(C$27,2))/(2*POWER($E$14,2))))</f>
        <v>0.0002392797792004706</v>
      </c>
      <c r="D26" s="33">
        <f>(1/(2*PI()*POWER($E$14,2)))*EXP(-((POWER($A26,2)+POWER(D$27,2))/(2*POWER($E$14,2))))</f>
        <v>0.0010723775711956546</v>
      </c>
      <c r="E26" s="33">
        <f>(1/(2*PI()*POWER($E$14,2)))*EXP(-((POWER($A26,2)+POWER(E$27,2))/(2*POWER($E$14,2))))</f>
        <v>0.0017680517118520167</v>
      </c>
      <c r="F26" s="33">
        <f>(1/(2*PI()*POWER($E$14,2)))*EXP(-((POWER($A26,2)+POWER(F$27,2))/(2*POWER($E$14,2))))</f>
        <v>0.0010723775711956546</v>
      </c>
      <c r="G26" s="33">
        <f>(1/(2*PI()*POWER($E$14,2)))*EXP(-((POWER($A26,2)+POWER(G$27,2))/(2*POWER($E$14,2))))</f>
        <v>0.0002392797792004706</v>
      </c>
      <c r="H26" s="33">
        <f>(1/(2*PI()*POWER($E$14,2)))*EXP(-((POWER($A26,2)+POWER(H$27,2))/(2*POWER($E$14,2))))</f>
        <v>1.964128034639744E-05</v>
      </c>
    </row>
    <row r="27" spans="1:8" ht="13.5" thickBot="1">
      <c r="A27" s="23" t="s">
        <v>1</v>
      </c>
      <c r="B27" s="28">
        <v>3</v>
      </c>
      <c r="C27" s="29">
        <v>2</v>
      </c>
      <c r="D27" s="29">
        <v>1</v>
      </c>
      <c r="E27" s="29">
        <v>0</v>
      </c>
      <c r="F27" s="29">
        <v>1</v>
      </c>
      <c r="G27" s="29">
        <v>2</v>
      </c>
      <c r="H27" s="30">
        <v>3</v>
      </c>
    </row>
    <row r="29" spans="5:8" ht="12.75">
      <c r="E29" s="64" t="s">
        <v>15</v>
      </c>
      <c r="H29" s="31" t="s">
        <v>19</v>
      </c>
    </row>
    <row r="30" ht="12.75">
      <c r="E30" s="64" t="s">
        <v>16</v>
      </c>
    </row>
    <row r="31" ht="12.75"/>
    <row r="32" ht="12.75">
      <c r="D32" s="64"/>
    </row>
  </sheetData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K16" sqref="K16"/>
    </sheetView>
  </sheetViews>
  <sheetFormatPr defaultColWidth="9.140625" defaultRowHeight="12.75"/>
  <cols>
    <col min="1" max="9" width="2.00390625" style="0" bestFit="1" customWidth="1"/>
    <col min="10" max="10" width="12.57421875" style="0" customWidth="1"/>
    <col min="11" max="11" width="13.7109375" style="0" bestFit="1" customWidth="1"/>
    <col min="12" max="19" width="12.57421875" style="0" bestFit="1" customWidth="1"/>
  </cols>
  <sheetData>
    <row r="1" spans="3:12" ht="13.5" thickBot="1">
      <c r="C1" s="1"/>
      <c r="D1" s="1"/>
      <c r="E1" s="59" t="s">
        <v>11</v>
      </c>
      <c r="F1" s="1"/>
      <c r="G1" s="1"/>
      <c r="K1" s="31" t="s">
        <v>6</v>
      </c>
      <c r="L1" s="57">
        <v>2.7</v>
      </c>
    </row>
    <row r="2" spans="1:15" ht="12.75">
      <c r="A2" s="47">
        <v>1</v>
      </c>
      <c r="B2" s="48">
        <v>1</v>
      </c>
      <c r="C2" s="48">
        <v>1</v>
      </c>
      <c r="D2" s="48">
        <v>1</v>
      </c>
      <c r="E2" s="48">
        <v>1</v>
      </c>
      <c r="F2" s="48">
        <v>1</v>
      </c>
      <c r="G2" s="48">
        <v>1</v>
      </c>
      <c r="H2" s="48">
        <v>1</v>
      </c>
      <c r="I2" s="49">
        <v>1</v>
      </c>
      <c r="J2" s="44" t="s">
        <v>12</v>
      </c>
      <c r="K2" s="7">
        <f>(1/(SQRT(2*PI())*$L$1))*EXP(-(POWER(K4,2)/(2*POWER($L$1,2))))</f>
        <v>0.14775640014867877</v>
      </c>
      <c r="L2" s="7">
        <f>(1/(SQRT(2*PI())*$L$1))*EXP(-(POWER(L4,2)/(2*POWER($L$1,2))))</f>
        <v>0.13796194236277726</v>
      </c>
      <c r="M2" s="7">
        <f>(1/(SQRT(2*PI())*$L$1))*EXP(-(POWER(M4,2)/(2*POWER($L$1,2))))</f>
        <v>0.11230479402381788</v>
      </c>
      <c r="N2" s="7">
        <f>(1/(SQRT(2*PI())*$L$1))*EXP(-(POWER(N4,2)/(2*POWER($L$1,2))))</f>
        <v>0.07970091148260411</v>
      </c>
      <c r="O2" s="7">
        <f>(1/(SQRT(2*PI())*$L$1))*EXP(-(POWER(O4,2)/(2*POWER($L$1,2))))</f>
        <v>0.049312188551853625</v>
      </c>
    </row>
    <row r="3" spans="1:21" ht="12.75">
      <c r="A3" s="50">
        <v>1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1">
        <v>1</v>
      </c>
      <c r="J3" s="44" t="s">
        <v>13</v>
      </c>
      <c r="K3" s="5">
        <f>K2*$M5</f>
        <v>0.16302965880445242</v>
      </c>
      <c r="L3" s="5">
        <f>L2*$M5</f>
        <v>0.15222276915768665</v>
      </c>
      <c r="M3" s="5">
        <f>M2*$M5</f>
        <v>0.1239134970355533</v>
      </c>
      <c r="N3" s="5">
        <f>N2*$M5</f>
        <v>0.08793942186151046</v>
      </c>
      <c r="O3" s="5">
        <f>O2*$M5</f>
        <v>0.05440948254302342</v>
      </c>
      <c r="P3" s="45"/>
      <c r="Q3" s="45"/>
      <c r="R3" s="36"/>
      <c r="S3" s="36"/>
      <c r="T3" s="36"/>
      <c r="U3" s="20"/>
    </row>
    <row r="4" spans="1:21" ht="12.75">
      <c r="A4" s="50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1">
        <v>1</v>
      </c>
      <c r="J4" s="44" t="s">
        <v>5</v>
      </c>
      <c r="K4" s="37">
        <v>0</v>
      </c>
      <c r="L4" s="38">
        <v>1</v>
      </c>
      <c r="M4" s="38">
        <v>2</v>
      </c>
      <c r="N4" s="38">
        <v>3</v>
      </c>
      <c r="O4" s="38">
        <v>4</v>
      </c>
      <c r="P4" s="58"/>
      <c r="Q4" s="58"/>
      <c r="R4" s="38"/>
      <c r="S4" s="38"/>
      <c r="T4" s="38"/>
      <c r="U4" s="20"/>
    </row>
    <row r="5" spans="1:17" ht="14.25">
      <c r="A5" s="50">
        <v>1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1">
        <v>1</v>
      </c>
      <c r="J5" s="31" t="s">
        <v>3</v>
      </c>
      <c r="K5" s="61">
        <f>SUM($L2:$O2,$L2:$O2,$K2)</f>
        <v>0.9063160729907844</v>
      </c>
      <c r="L5" s="44" t="s">
        <v>14</v>
      </c>
      <c r="M5" s="60">
        <f>1/K5</f>
        <v>1.10336783137925</v>
      </c>
      <c r="N5" s="31" t="s">
        <v>9</v>
      </c>
      <c r="O5" s="61">
        <f>SUM(K3:O3,L3:O3)</f>
        <v>1.0000000000000002</v>
      </c>
      <c r="P5" s="43"/>
      <c r="Q5" s="43"/>
    </row>
    <row r="6" spans="1:15" ht="14.25">
      <c r="A6" s="50">
        <v>1</v>
      </c>
      <c r="B6" s="5">
        <v>1</v>
      </c>
      <c r="C6" s="5">
        <v>1</v>
      </c>
      <c r="D6" s="5">
        <v>1</v>
      </c>
      <c r="E6" s="66">
        <v>1</v>
      </c>
      <c r="F6" s="5">
        <v>1</v>
      </c>
      <c r="G6" s="5">
        <v>1</v>
      </c>
      <c r="H6" s="5">
        <v>1</v>
      </c>
      <c r="I6" s="51">
        <v>1</v>
      </c>
      <c r="J6" s="31" t="s">
        <v>4</v>
      </c>
      <c r="K6" s="61">
        <f>$K2*$K5+($L2*$K5+$M2*$K5+$N2*$K5+$O2*$K5)*2</f>
        <v>0.821408824161437</v>
      </c>
      <c r="N6" s="31" t="s">
        <v>10</v>
      </c>
      <c r="O6" s="61">
        <f>($K2*O5+($L2*O5+$M2*O5+$N2*O5+$O2*O5)*2)*M5</f>
        <v>1.0000000000000002</v>
      </c>
    </row>
    <row r="7" spans="1:9" ht="12.75">
      <c r="A7" s="50">
        <v>1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1">
        <v>1</v>
      </c>
    </row>
    <row r="8" spans="1:15" ht="12.75">
      <c r="A8" s="50">
        <v>1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1">
        <v>1</v>
      </c>
      <c r="K8" s="31" t="s">
        <v>7</v>
      </c>
      <c r="L8" s="57">
        <v>1.745</v>
      </c>
      <c r="O8" s="55"/>
    </row>
    <row r="9" spans="1:15" ht="12.75">
      <c r="A9" s="50">
        <v>1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1">
        <v>1</v>
      </c>
      <c r="J9" s="44" t="s">
        <v>12</v>
      </c>
      <c r="K9" s="7">
        <f>(1/(SQRT(2*PI())*$L$8))*EXP(-(POWER(K11,2)/(2*POWER($L$8,2))))</f>
        <v>0.22862021799509036</v>
      </c>
      <c r="L9" s="7">
        <f>(1/(SQRT(2*PI())*$L$8))*EXP(-(POWER(L11,2)/(2*POWER($L$8,2))))</f>
        <v>0.1940003427421437</v>
      </c>
      <c r="M9" s="7">
        <f>(1/(SQRT(2*PI())*$L$8))*EXP(-(POWER(M11,2)/(2*POWER($L$8,2))))</f>
        <v>0.11854031725690711</v>
      </c>
      <c r="N9" s="7">
        <f>(1/(SQRT(2*PI())*$L$8))*EXP(-(POWER(N11,2)/(2*POWER($L$8,2))))</f>
        <v>0.052156134740966004</v>
      </c>
      <c r="O9" s="45"/>
    </row>
    <row r="10" spans="1:15" ht="13.5" thickBot="1">
      <c r="A10" s="52">
        <v>1</v>
      </c>
      <c r="B10" s="53">
        <v>1</v>
      </c>
      <c r="C10" s="53">
        <v>1</v>
      </c>
      <c r="D10" s="53">
        <v>1</v>
      </c>
      <c r="E10" s="53">
        <v>1</v>
      </c>
      <c r="F10" s="53">
        <v>1</v>
      </c>
      <c r="G10" s="53">
        <v>1</v>
      </c>
      <c r="H10" s="53">
        <v>1</v>
      </c>
      <c r="I10" s="54">
        <v>1</v>
      </c>
      <c r="J10" s="44" t="s">
        <v>13</v>
      </c>
      <c r="K10" s="5">
        <f>K9*$M12</f>
        <v>0.23863979434453692</v>
      </c>
      <c r="L10" s="5">
        <f>L9*$M12</f>
        <v>0.20250265834209408</v>
      </c>
      <c r="M10" s="5">
        <f>M9*$M12</f>
        <v>0.1237354997725178</v>
      </c>
      <c r="N10" s="5">
        <f>N9*$M12</f>
        <v>0.05444194471311971</v>
      </c>
      <c r="O10" s="58"/>
    </row>
    <row r="11" spans="10:17" ht="12.75">
      <c r="J11" s="44" t="s">
        <v>5</v>
      </c>
      <c r="K11" s="37">
        <v>0</v>
      </c>
      <c r="L11" s="38">
        <v>1</v>
      </c>
      <c r="M11" s="38">
        <v>2</v>
      </c>
      <c r="N11" s="56">
        <v>3</v>
      </c>
      <c r="O11" s="43"/>
      <c r="P11" s="58"/>
      <c r="Q11" s="58"/>
    </row>
    <row r="12" spans="10:17" ht="14.25">
      <c r="J12" s="31" t="s">
        <v>3</v>
      </c>
      <c r="K12" s="61">
        <f>SUM($L9:$N9,$L9:$N9,$K9)</f>
        <v>0.958013807475124</v>
      </c>
      <c r="L12" s="44" t="s">
        <v>14</v>
      </c>
      <c r="M12" s="60">
        <f>1/K12</f>
        <v>1.0438262916434702</v>
      </c>
      <c r="N12" s="31" t="s">
        <v>9</v>
      </c>
      <c r="O12" s="61">
        <f>SUM(K10:N10,L10:N10)</f>
        <v>1</v>
      </c>
      <c r="P12" s="43"/>
      <c r="Q12" s="43"/>
    </row>
    <row r="13" spans="10:17" ht="14.25">
      <c r="J13" s="31" t="s">
        <v>4</v>
      </c>
      <c r="K13" s="61">
        <f>$K9*$K12+($L9*$K12+$N9*$K12+$M9*$K12)*2</f>
        <v>0.917790455312984</v>
      </c>
      <c r="N13" s="31" t="s">
        <v>10</v>
      </c>
      <c r="O13" s="61">
        <f>($K9*$O12+($L9*$O12+$M9*$O12+$N9*$O12)*2)*M12</f>
        <v>1</v>
      </c>
      <c r="P13" s="20"/>
      <c r="Q13" s="20"/>
    </row>
    <row r="14" ht="12.75">
      <c r="E14" s="59"/>
    </row>
    <row r="15" spans="5:12" ht="12.75">
      <c r="E15" s="59"/>
      <c r="K15" s="31" t="s">
        <v>8</v>
      </c>
      <c r="L15" s="57">
        <v>1</v>
      </c>
    </row>
    <row r="16" spans="10:14" ht="12.75">
      <c r="J16" s="44" t="s">
        <v>12</v>
      </c>
      <c r="K16" s="7">
        <f>(1/(SQRT(2*PI())*$L$15))*EXP(-(POWER(K18,2)/(2*POWER($L$15,2))))</f>
        <v>0.3989422804014327</v>
      </c>
      <c r="L16" s="7">
        <f>(1/(SQRT(2*PI())*$L$15))*EXP(-(POWER(L18,2)/(2*POWER($L$15,2))))</f>
        <v>0.24197072451914337</v>
      </c>
      <c r="M16" s="7">
        <f>(1/(SQRT(2*PI())*$L$15))*EXP(-(POWER(M18,2)/(2*POWER($L$15,2))))</f>
        <v>0.05399096651318806</v>
      </c>
      <c r="N16" s="45"/>
    </row>
    <row r="17" spans="10:15" ht="12.75">
      <c r="J17" s="44" t="s">
        <v>13</v>
      </c>
      <c r="K17" s="5">
        <f>K16*$M19</f>
        <v>0.40261994689424746</v>
      </c>
      <c r="L17" s="5">
        <f>L16*$M19</f>
        <v>0.24420134200323335</v>
      </c>
      <c r="M17" s="5">
        <f>M16*$M19</f>
        <v>0.054488684549642945</v>
      </c>
      <c r="N17" s="58"/>
      <c r="O17" s="6"/>
    </row>
    <row r="18" spans="10:17" ht="12.75">
      <c r="J18" s="44" t="s">
        <v>5</v>
      </c>
      <c r="K18" s="37">
        <v>0</v>
      </c>
      <c r="L18" s="38">
        <v>1</v>
      </c>
      <c r="M18" s="38">
        <v>2</v>
      </c>
      <c r="N18" s="43"/>
      <c r="P18" s="58"/>
      <c r="Q18" s="58"/>
    </row>
    <row r="19" spans="10:15" ht="14.25">
      <c r="J19" s="31" t="s">
        <v>3</v>
      </c>
      <c r="K19" s="61">
        <f>SUM($L16:$M16,$L16:$M16,$K16)</f>
        <v>0.9908656624660956</v>
      </c>
      <c r="L19" s="44" t="s">
        <v>14</v>
      </c>
      <c r="M19" s="60">
        <f>1/K19</f>
        <v>1.0092185428155525</v>
      </c>
      <c r="N19" s="31" t="s">
        <v>9</v>
      </c>
      <c r="O19" s="61">
        <f>SUM($L17:$M17,$L17:$M17,$K17)</f>
        <v>1</v>
      </c>
    </row>
    <row r="20" spans="10:15" ht="14.25">
      <c r="J20" s="31" t="s">
        <v>4</v>
      </c>
      <c r="K20" s="61">
        <f>$K16*$K19+($L16*$K19+$M16*$K19)*2</f>
        <v>0.9818147610543745</v>
      </c>
      <c r="N20" s="31" t="s">
        <v>10</v>
      </c>
      <c r="O20" s="61">
        <f>$K17*$O19+($L17*$O19+$M17*$O19)*2</f>
        <v>1</v>
      </c>
    </row>
    <row r="22" spans="9:10" ht="12.75">
      <c r="I22" s="31" t="s">
        <v>29</v>
      </c>
      <c r="J22" t="s">
        <v>27</v>
      </c>
    </row>
    <row r="23" ht="12.75">
      <c r="J23" t="s">
        <v>28</v>
      </c>
    </row>
    <row r="24" ht="15.75">
      <c r="J24" t="s">
        <v>23</v>
      </c>
    </row>
    <row r="25" ht="15.75">
      <c r="J25" t="s">
        <v>24</v>
      </c>
    </row>
    <row r="26" ht="12.75">
      <c r="J26" t="s">
        <v>25</v>
      </c>
    </row>
    <row r="27" ht="12.75">
      <c r="J27" t="s">
        <v>26</v>
      </c>
    </row>
    <row r="28" ht="12.75">
      <c r="J28" t="s">
        <v>30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Bédard</dc:creator>
  <cp:keywords/>
  <dc:description/>
  <cp:lastModifiedBy>Renaud Bédard</cp:lastModifiedBy>
  <cp:lastPrinted>2006-11-22T05:16:18Z</cp:lastPrinted>
  <dcterms:created xsi:type="dcterms:W3CDTF">2006-05-18T00:49:55Z</dcterms:created>
  <dcterms:modified xsi:type="dcterms:W3CDTF">2006-11-22T05:29:48Z</dcterms:modified>
  <cp:category/>
  <cp:version/>
  <cp:contentType/>
  <cp:contentStatus/>
</cp:coreProperties>
</file>